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y Documents\personal\"/>
    </mc:Choice>
  </mc:AlternateContent>
  <bookViews>
    <workbookView xWindow="0" yWindow="0" windowWidth="28800" windowHeight="13065"/>
  </bookViews>
  <sheets>
    <sheet name="plan" sheetId="3" r:id="rId1"/>
  </sheets>
  <definedNames>
    <definedName name="fv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C11" i="3" s="1"/>
  <c r="C21" i="3" l="1"/>
  <c r="C18" i="3"/>
  <c r="C19" i="3"/>
  <c r="C20" i="3"/>
  <c r="C10" i="3"/>
  <c r="C15" i="3" s="1"/>
  <c r="C17" i="3" l="1"/>
  <c r="C16" i="3" s="1"/>
  <c r="C23" i="3"/>
  <c r="C24" i="3" s="1"/>
  <c r="C22" i="3" s="1"/>
</calcChain>
</file>

<file path=xl/sharedStrings.xml><?xml version="1.0" encoding="utf-8"?>
<sst xmlns="http://schemas.openxmlformats.org/spreadsheetml/2006/main" count="54" uniqueCount="51">
  <si>
    <t>beginning balance (PV)</t>
  </si>
  <si>
    <t>regular deposit (PMT)</t>
  </si>
  <si>
    <t>periods per year</t>
  </si>
  <si>
    <t>years</t>
  </si>
  <si>
    <t>annual interest rate</t>
  </si>
  <si>
    <t>ending balance (FV)</t>
  </si>
  <si>
    <t>periods (NPER)</t>
  </si>
  <si>
    <t>Rate per period (RATE)</t>
  </si>
  <si>
    <t>Beginning (1)/End(0)</t>
  </si>
  <si>
    <t>income per year from interest</t>
  </si>
  <si>
    <t>years to live at goal</t>
  </si>
  <si>
    <t>age at goal</t>
  </si>
  <si>
    <t>final value assuming no extra income than interest for the rest of my life</t>
  </si>
  <si>
    <t>Monthly salary</t>
  </si>
  <si>
    <t>Yearly salary for rest of life</t>
  </si>
  <si>
    <t>FACTOR</t>
  </si>
  <si>
    <t>NUMBER</t>
  </si>
  <si>
    <t>year at goal</t>
  </si>
  <si>
    <t>put your savings bank account balance here</t>
  </si>
  <si>
    <t>put how much you deposite into your savings account each month here</t>
  </si>
  <si>
    <t>this should stay as 12, it's the number of times you deposit to your savings account per year</t>
  </si>
  <si>
    <t>this is how many years into the future from now you want to do this</t>
  </si>
  <si>
    <t>self explanatory</t>
  </si>
  <si>
    <t>leave this</t>
  </si>
  <si>
    <t>https://www.youtube.com/watch?v=o2smLirn9R4</t>
  </si>
  <si>
    <t>https://www.youtube.com/watch?v=6OQKDsmr75I</t>
  </si>
  <si>
    <t>life expectancy</t>
  </si>
  <si>
    <t>age by which you expect to be dead</t>
  </si>
  <si>
    <t>year at expected death</t>
  </si>
  <si>
    <t>stuff you can change</t>
  </si>
  <si>
    <t>stuff that calculates itself (don't change)</t>
  </si>
  <si>
    <t>INPUTS</t>
  </si>
  <si>
    <t>OUTPUTS</t>
  </si>
  <si>
    <t>Note</t>
  </si>
  <si>
    <t>LEGEND</t>
  </si>
  <si>
    <t xml:space="preserve">Based Yearly salary for rest of life on: </t>
  </si>
  <si>
    <t>Based ending balance (FV) on:</t>
  </si>
  <si>
    <t>SOURCE</t>
  </si>
  <si>
    <t>year of birth</t>
  </si>
  <si>
    <t>year you can retire!</t>
  </si>
  <si>
    <t>years of freeedom!</t>
  </si>
  <si>
    <t>...and if you don't withdraw anything...</t>
  </si>
  <si>
    <t>if you want to have $0 in your account the year you expect to die</t>
  </si>
  <si>
    <t>annual inflation rate</t>
  </si>
  <si>
    <t>for healthy economies it's around 2.5%, adjust it if you know what it really should be</t>
  </si>
  <si>
    <t>interest minus inflation rate</t>
  </si>
  <si>
    <t>your investments need to beat inflation by as large of a margin as possible</t>
  </si>
  <si>
    <t>only pay yourself this much per year if you want to preserve the above balance</t>
  </si>
  <si>
    <t>only pay yourself this much per month if you want to preserve the above balance</t>
  </si>
  <si>
    <t>income per month from interest</t>
  </si>
  <si>
    <t>adjust things like starting balance, regular deposit, years, interest rate to get to your desired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</si>
</sst>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 tint="-0.3499862666707357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164" fontId="3" fillId="2" borderId="1" xfId="0" applyNumberFormat="1" applyFont="1" applyFill="1" applyBorder="1"/>
    <xf numFmtId="0" fontId="4" fillId="0" borderId="1" xfId="0" applyFont="1" applyBorder="1" applyAlignment="1">
      <alignment wrapText="1"/>
    </xf>
    <xf numFmtId="0" fontId="4" fillId="3" borderId="1" xfId="0" applyFont="1" applyFill="1" applyBorder="1"/>
    <xf numFmtId="165" fontId="4" fillId="3" borderId="1" xfId="1" applyNumberFormat="1" applyFont="1" applyFill="1" applyBorder="1"/>
    <xf numFmtId="0" fontId="0" fillId="0" borderId="1" xfId="0" applyBorder="1"/>
    <xf numFmtId="0" fontId="0" fillId="3" borderId="1" xfId="0" applyFill="1" applyBorder="1"/>
    <xf numFmtId="0" fontId="5" fillId="0" borderId="1" xfId="2" applyBorder="1"/>
    <xf numFmtId="0" fontId="0" fillId="0" borderId="1" xfId="0" applyFill="1" applyBorder="1" applyAlignment="1">
      <alignment wrapText="1"/>
    </xf>
    <xf numFmtId="164" fontId="0" fillId="3" borderId="1" xfId="0" applyNumberFormat="1" applyFill="1" applyBorder="1"/>
    <xf numFmtId="1" fontId="0" fillId="3" borderId="1" xfId="0" applyNumberFormat="1" applyFill="1" applyBorder="1"/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6OQKDsmr75I" TargetMode="External"/><Relationship Id="rId1" Type="http://schemas.openxmlformats.org/officeDocument/2006/relationships/hyperlink" Target="https://www.youtube.com/watch?v=o2smLirn9R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C6" sqref="C6"/>
    </sheetView>
  </sheetViews>
  <sheetFormatPr defaultColWidth="38.42578125" defaultRowHeight="12.75" x14ac:dyDescent="0.2"/>
  <cols>
    <col min="1" max="1" width="8.85546875" bestFit="1" customWidth="1"/>
    <col min="2" max="2" width="36.42578125" bestFit="1" customWidth="1"/>
    <col min="3" max="3" width="43.42578125" bestFit="1" customWidth="1"/>
    <col min="4" max="4" width="93.7109375" bestFit="1" customWidth="1"/>
  </cols>
  <sheetData>
    <row r="1" spans="1:4" x14ac:dyDescent="0.2">
      <c r="A1" s="16" t="s">
        <v>31</v>
      </c>
      <c r="B1" s="2" t="s">
        <v>15</v>
      </c>
      <c r="C1" s="3" t="s">
        <v>16</v>
      </c>
      <c r="D1" s="3" t="s">
        <v>33</v>
      </c>
    </row>
    <row r="2" spans="1:4" x14ac:dyDescent="0.2">
      <c r="A2" s="16"/>
      <c r="B2" s="4" t="s">
        <v>0</v>
      </c>
      <c r="C2" s="5">
        <v>200000</v>
      </c>
      <c r="D2" t="s">
        <v>18</v>
      </c>
    </row>
    <row r="3" spans="1:4" x14ac:dyDescent="0.2">
      <c r="A3" s="16"/>
      <c r="B3" s="4" t="s">
        <v>1</v>
      </c>
      <c r="C3" s="5">
        <v>8000</v>
      </c>
      <c r="D3" t="s">
        <v>19</v>
      </c>
    </row>
    <row r="4" spans="1:4" x14ac:dyDescent="0.2">
      <c r="A4" s="16"/>
      <c r="B4" s="4" t="s">
        <v>2</v>
      </c>
      <c r="C4" s="8">
        <v>12</v>
      </c>
      <c r="D4" t="s">
        <v>20</v>
      </c>
    </row>
    <row r="5" spans="1:4" x14ac:dyDescent="0.2">
      <c r="A5" s="16"/>
      <c r="B5" s="4" t="s">
        <v>3</v>
      </c>
      <c r="C5" s="5">
        <v>12</v>
      </c>
      <c r="D5" t="s">
        <v>21</v>
      </c>
    </row>
    <row r="6" spans="1:4" x14ac:dyDescent="0.2">
      <c r="A6" s="16"/>
      <c r="B6" s="4" t="s">
        <v>4</v>
      </c>
      <c r="C6" s="6">
        <v>0.04</v>
      </c>
      <c r="D6" t="s">
        <v>22</v>
      </c>
    </row>
    <row r="7" spans="1:4" x14ac:dyDescent="0.2">
      <c r="A7" s="16"/>
      <c r="B7" s="4" t="s">
        <v>43</v>
      </c>
      <c r="C7" s="6">
        <v>2.5000000000000001E-2</v>
      </c>
      <c r="D7" t="s">
        <v>44</v>
      </c>
    </row>
    <row r="8" spans="1:4" x14ac:dyDescent="0.2">
      <c r="A8" s="16"/>
      <c r="B8" s="4" t="s">
        <v>38</v>
      </c>
      <c r="C8" s="5">
        <v>1983</v>
      </c>
    </row>
    <row r="9" spans="1:4" x14ac:dyDescent="0.2">
      <c r="A9" s="16"/>
      <c r="B9" s="4" t="s">
        <v>26</v>
      </c>
      <c r="C9" s="5">
        <v>84</v>
      </c>
      <c r="D9" t="s">
        <v>27</v>
      </c>
    </row>
    <row r="10" spans="1:4" x14ac:dyDescent="0.2">
      <c r="A10" s="16"/>
      <c r="B10" s="7" t="s">
        <v>6</v>
      </c>
      <c r="C10" s="8">
        <f>C4*C5</f>
        <v>144</v>
      </c>
      <c r="D10" s="1" t="s">
        <v>23</v>
      </c>
    </row>
    <row r="11" spans="1:4" x14ac:dyDescent="0.2">
      <c r="A11" s="16"/>
      <c r="B11" s="7" t="s">
        <v>7</v>
      </c>
      <c r="C11" s="9">
        <f>C14/C4</f>
        <v>1.25E-3</v>
      </c>
      <c r="D11" s="1" t="s">
        <v>23</v>
      </c>
    </row>
    <row r="12" spans="1:4" x14ac:dyDescent="0.2">
      <c r="A12" s="16"/>
      <c r="B12" s="7" t="s">
        <v>8</v>
      </c>
      <c r="C12" s="8">
        <v>0</v>
      </c>
      <c r="D12" s="1" t="s">
        <v>23</v>
      </c>
    </row>
    <row r="14" spans="1:4" x14ac:dyDescent="0.2">
      <c r="A14" s="16" t="s">
        <v>32</v>
      </c>
      <c r="B14" s="4" t="s">
        <v>45</v>
      </c>
      <c r="C14" s="14">
        <f>C6-C7</f>
        <v>1.4999999999999999E-2</v>
      </c>
      <c r="D14" t="s">
        <v>46</v>
      </c>
    </row>
    <row r="15" spans="1:4" x14ac:dyDescent="0.2">
      <c r="A15" s="16"/>
      <c r="B15" s="4" t="s">
        <v>5</v>
      </c>
      <c r="C15" s="15">
        <f>FV(C11,C10,-C3,-C2,C12)</f>
        <v>1500746.4527136933</v>
      </c>
      <c r="D15" t="s">
        <v>50</v>
      </c>
    </row>
    <row r="16" spans="1:4" x14ac:dyDescent="0.2">
      <c r="A16" s="16"/>
      <c r="B16" s="4" t="s">
        <v>49</v>
      </c>
      <c r="C16" s="15">
        <f>C17/12</f>
        <v>1875.9330658921165</v>
      </c>
      <c r="D16" t="s">
        <v>48</v>
      </c>
    </row>
    <row r="17" spans="1:4" x14ac:dyDescent="0.2">
      <c r="A17" s="16"/>
      <c r="B17" s="4" t="s">
        <v>9</v>
      </c>
      <c r="C17" s="15">
        <f>C15*C14</f>
        <v>22511.196790705399</v>
      </c>
      <c r="D17" t="s">
        <v>47</v>
      </c>
    </row>
    <row r="18" spans="1:4" x14ac:dyDescent="0.2">
      <c r="A18" s="16"/>
      <c r="B18" s="4" t="s">
        <v>17</v>
      </c>
      <c r="C18" s="15">
        <f ca="1">YEAR(TODAY())+C5</f>
        <v>2028</v>
      </c>
      <c r="D18" t="s">
        <v>39</v>
      </c>
    </row>
    <row r="19" spans="1:4" x14ac:dyDescent="0.2">
      <c r="A19" s="16"/>
      <c r="B19" s="4" t="s">
        <v>28</v>
      </c>
      <c r="C19" s="15">
        <f>(C9+C8)</f>
        <v>2067</v>
      </c>
      <c r="D19" t="s">
        <v>22</v>
      </c>
    </row>
    <row r="20" spans="1:4" x14ac:dyDescent="0.2">
      <c r="A20" s="16"/>
      <c r="B20" s="4" t="s">
        <v>10</v>
      </c>
      <c r="C20" s="15">
        <f ca="1">C9-(YEAR(TODAY())-C8+C5)</f>
        <v>39</v>
      </c>
      <c r="D20" t="s">
        <v>40</v>
      </c>
    </row>
    <row r="21" spans="1:4" x14ac:dyDescent="0.2">
      <c r="A21" s="16"/>
      <c r="B21" s="4" t="s">
        <v>11</v>
      </c>
      <c r="C21" s="15">
        <f ca="1">(YEAR(TODAY())-C8)+C5</f>
        <v>45</v>
      </c>
    </row>
    <row r="22" spans="1:4" ht="25.5" x14ac:dyDescent="0.2">
      <c r="A22" s="16"/>
      <c r="B22" s="4" t="s">
        <v>12</v>
      </c>
      <c r="C22" s="15">
        <f ca="1">C24*C20</f>
        <v>1983183.5529320927</v>
      </c>
      <c r="D22" t="s">
        <v>41</v>
      </c>
    </row>
    <row r="23" spans="1:4" x14ac:dyDescent="0.2">
      <c r="A23" s="16"/>
      <c r="B23" s="4" t="s">
        <v>13</v>
      </c>
      <c r="C23" s="15">
        <f ca="1">PMT(C14/12,C20*12,-C15)</f>
        <v>4237.5716942993431</v>
      </c>
      <c r="D23" s="18" t="s">
        <v>42</v>
      </c>
    </row>
    <row r="24" spans="1:4" x14ac:dyDescent="0.2">
      <c r="A24" s="16"/>
      <c r="B24" s="4" t="s">
        <v>14</v>
      </c>
      <c r="C24" s="15">
        <f ca="1">C23*12</f>
        <v>50850.860331592121</v>
      </c>
      <c r="D24" s="18"/>
    </row>
    <row r="26" spans="1:4" x14ac:dyDescent="0.2">
      <c r="A26" s="17" t="s">
        <v>37</v>
      </c>
      <c r="B26" s="13" t="s">
        <v>36</v>
      </c>
      <c r="C26" s="12" t="s">
        <v>25</v>
      </c>
    </row>
    <row r="27" spans="1:4" x14ac:dyDescent="0.2">
      <c r="A27" s="17"/>
      <c r="B27" s="4" t="s">
        <v>35</v>
      </c>
      <c r="C27" s="12" t="s">
        <v>24</v>
      </c>
    </row>
    <row r="28" spans="1:4" x14ac:dyDescent="0.2">
      <c r="A28" s="10" t="s">
        <v>34</v>
      </c>
      <c r="B28" s="5" t="s">
        <v>29</v>
      </c>
      <c r="C28" s="11" t="s">
        <v>30</v>
      </c>
    </row>
  </sheetData>
  <mergeCells count="4">
    <mergeCell ref="A1:A12"/>
    <mergeCell ref="A14:A24"/>
    <mergeCell ref="A26:A27"/>
    <mergeCell ref="D23:D24"/>
  </mergeCells>
  <hyperlinks>
    <hyperlink ref="C27" r:id="rId1"/>
    <hyperlink ref="C2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wilfred.waters</dc:creator>
  <cp:lastModifiedBy>wilfred.waters</cp:lastModifiedBy>
  <dcterms:created xsi:type="dcterms:W3CDTF">2015-11-26T13:27:04Z</dcterms:created>
  <dcterms:modified xsi:type="dcterms:W3CDTF">2016-07-13T11:12:29Z</dcterms:modified>
</cp:coreProperties>
</file>